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cetni\Desktop\OBEC\ROZPOCET\STREDNEDOBY_VYHLED_ROZPOCTU\2020-2023\"/>
    </mc:Choice>
  </mc:AlternateContent>
  <xr:revisionPtr revIDLastSave="0" documentId="13_ncr:1_{5B4064E4-014F-485B-84E8-93C042D1D4A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VR" sheetId="1" r:id="rId1"/>
  </sheets>
  <calcPr calcId="191029"/>
</workbook>
</file>

<file path=xl/calcChain.xml><?xml version="1.0" encoding="utf-8"?>
<calcChain xmlns="http://schemas.openxmlformats.org/spreadsheetml/2006/main">
  <c r="E18" i="1" l="1"/>
  <c r="D18" i="1" l="1"/>
  <c r="D10" i="1"/>
  <c r="D22" i="1" l="1"/>
  <c r="E3" i="1" l="1"/>
  <c r="F3" i="1" s="1"/>
  <c r="E10" i="1"/>
  <c r="E14" i="1"/>
  <c r="E20" i="1"/>
  <c r="E23" i="1"/>
  <c r="D14" i="1"/>
  <c r="D20" i="1"/>
  <c r="D23" i="1"/>
  <c r="E15" i="1" l="1"/>
  <c r="D24" i="1"/>
  <c r="D15" i="1"/>
  <c r="E24" i="1"/>
  <c r="F23" i="1"/>
  <c r="F20" i="1"/>
  <c r="F10" i="1"/>
  <c r="F15" i="1" s="1"/>
  <c r="E25" i="1" l="1"/>
  <c r="D25" i="1"/>
  <c r="D26" i="1" s="1"/>
  <c r="E4" i="1" s="1"/>
  <c r="F24" i="1"/>
  <c r="F25" i="1" s="1"/>
  <c r="E26" i="1" l="1"/>
  <c r="F4" i="1" s="1"/>
  <c r="F26" i="1" s="1"/>
</calcChain>
</file>

<file path=xl/sharedStrings.xml><?xml version="1.0" encoding="utf-8"?>
<sst xmlns="http://schemas.openxmlformats.org/spreadsheetml/2006/main" count="75" uniqueCount="73">
  <si>
    <t>A</t>
  </si>
  <si>
    <t>poč.stav peněžních prostředků k 1.1.</t>
  </si>
  <si>
    <t>PŘÍJMY</t>
  </si>
  <si>
    <t>P1</t>
  </si>
  <si>
    <t>Třída 1</t>
  </si>
  <si>
    <t>P2</t>
  </si>
  <si>
    <t>Třída 2</t>
  </si>
  <si>
    <t>P3</t>
  </si>
  <si>
    <t>Třída 3</t>
  </si>
  <si>
    <t>P4</t>
  </si>
  <si>
    <t>Třída 4</t>
  </si>
  <si>
    <t>Pc</t>
  </si>
  <si>
    <t>P1+P2+P3+P4</t>
  </si>
  <si>
    <t>P5</t>
  </si>
  <si>
    <t>- úvěry krátkodobé /do 1 roku/ - ř. 8113</t>
  </si>
  <si>
    <t>P6</t>
  </si>
  <si>
    <t>- úvěry dlouhodobé - ř.8123</t>
  </si>
  <si>
    <t>P7</t>
  </si>
  <si>
    <t>- změna stavu krátkod. prostředků na BÚ</t>
  </si>
  <si>
    <t>Pf</t>
  </si>
  <si>
    <t>P5+P6+P7</t>
  </si>
  <si>
    <t>Přijaté úvěry a půjčky</t>
  </si>
  <si>
    <t>P</t>
  </si>
  <si>
    <t>Pk  +  Pf</t>
  </si>
  <si>
    <t>VÝDAJE</t>
  </si>
  <si>
    <t>V1</t>
  </si>
  <si>
    <t>Třída 5</t>
  </si>
  <si>
    <t>V2</t>
  </si>
  <si>
    <t>Třída 6</t>
  </si>
  <si>
    <t>V3</t>
  </si>
  <si>
    <t>Třída 7</t>
  </si>
  <si>
    <t>Vc</t>
  </si>
  <si>
    <t>V1+V2+V3</t>
  </si>
  <si>
    <t>V4</t>
  </si>
  <si>
    <t>- splátka jistiny krátkodobých úvěrů - ř.8114</t>
  </si>
  <si>
    <t>V5</t>
  </si>
  <si>
    <t xml:space="preserve">- splátka jistiny dlouhodobých úvěrů - ř.8124 </t>
  </si>
  <si>
    <t>Vf</t>
  </si>
  <si>
    <t>V4+V5</t>
  </si>
  <si>
    <t>Splátky jistin úvěrů, dluhopisů</t>
  </si>
  <si>
    <t>V</t>
  </si>
  <si>
    <t>Vk + Vf</t>
  </si>
  <si>
    <t>D</t>
  </si>
  <si>
    <t>P-V</t>
  </si>
  <si>
    <t>Hotovost běžného roku</t>
  </si>
  <si>
    <t>E</t>
  </si>
  <si>
    <t>A+D</t>
  </si>
  <si>
    <t>Hotovost na konci roku</t>
  </si>
  <si>
    <t>PŘÍJMY CELKEM</t>
  </si>
  <si>
    <t>VÝDAJE CELKEM</t>
  </si>
  <si>
    <t>Vyvěšeno:</t>
  </si>
  <si>
    <t>Sejmuto:</t>
  </si>
  <si>
    <t>č.ř.</t>
  </si>
  <si>
    <t>Uvedený dokument je v elektronické podobě zveřejněn na internetových stránkách</t>
  </si>
  <si>
    <t>Obce Valašská Senice – www.valasskasenice.cz</t>
  </si>
  <si>
    <t>Do listinné podoby je možno nahlédnout v kanceláři obecního úřadu</t>
  </si>
  <si>
    <t>Valašská Senice, č.p. 145, 756 14 Valašská Senice.</t>
  </si>
  <si>
    <t>Daňové příjmy</t>
  </si>
  <si>
    <t>Nedaňové příjmy</t>
  </si>
  <si>
    <t>Kapitálové příjmy</t>
  </si>
  <si>
    <t>Přijaté dotace</t>
  </si>
  <si>
    <t>Běžné /neinvestiční/ výdaje</t>
  </si>
  <si>
    <t>Kapitálové /investiční /výdaje</t>
  </si>
  <si>
    <t>Ostatní výdaje</t>
  </si>
  <si>
    <t>STŘEDNĚDOBÝ VÝHLED ROZPOČTU OBCE VALAŠSKÁ SENICE PRO ROKY 2021 – 2023                             tabulková část (tis. Kč)</t>
  </si>
  <si>
    <t>SCHVÁLENÝ</t>
  </si>
  <si>
    <t>Schváleno Zastupitelstvem obce Valašská Senice</t>
  </si>
  <si>
    <t>dne:</t>
  </si>
  <si>
    <t>pod č.j.:</t>
  </si>
  <si>
    <t>při schválení nového SVR</t>
  </si>
  <si>
    <t>15/254</t>
  </si>
  <si>
    <t>Ing. Slávka Pechálová</t>
  </si>
  <si>
    <t>účetní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</si>
</sst>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vertical="center" wrapText="1"/>
    </xf>
    <xf numFmtId="3" fontId="5" fillId="0" borderId="4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3" fontId="3" fillId="0" borderId="6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vertical="center" wrapText="1"/>
    </xf>
    <xf numFmtId="3" fontId="3" fillId="0" borderId="9" xfId="0" applyNumberFormat="1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3" fontId="3" fillId="0" borderId="15" xfId="0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0" fillId="0" borderId="0" xfId="0" applyFont="1"/>
    <xf numFmtId="0" fontId="3" fillId="0" borderId="6" xfId="0" applyFont="1" applyFill="1" applyBorder="1" applyAlignment="1">
      <alignment vertical="center" wrapText="1"/>
    </xf>
    <xf numFmtId="0" fontId="0" fillId="0" borderId="0" xfId="0" applyFont="1" applyFill="1"/>
    <xf numFmtId="0" fontId="5" fillId="0" borderId="5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wrapText="1"/>
    </xf>
    <xf numFmtId="0" fontId="2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tabSelected="1" topLeftCell="A13" workbookViewId="0">
      <selection activeCell="B46" sqref="B46"/>
    </sheetView>
  </sheetViews>
  <sheetFormatPr defaultRowHeight="13.2" x14ac:dyDescent="0.25"/>
  <cols>
    <col min="1" max="1" width="5.88671875" customWidth="1"/>
    <col min="2" max="2" width="10.44140625" customWidth="1"/>
    <col min="3" max="3" width="28.5546875" customWidth="1"/>
    <col min="4" max="7" width="9.6640625" customWidth="1"/>
  </cols>
  <sheetData>
    <row r="1" spans="1:11" ht="18" customHeight="1" x14ac:dyDescent="0.25">
      <c r="A1" s="47" t="s">
        <v>65</v>
      </c>
      <c r="B1" s="47"/>
      <c r="C1" s="47"/>
      <c r="D1" s="47"/>
      <c r="E1" s="47"/>
      <c r="F1" s="47"/>
      <c r="G1" s="47"/>
    </row>
    <row r="2" spans="1:11" ht="31.5" customHeight="1" thickBot="1" x14ac:dyDescent="0.3">
      <c r="A2" s="48" t="s">
        <v>64</v>
      </c>
      <c r="B2" s="48"/>
      <c r="C2" s="48"/>
      <c r="D2" s="48"/>
      <c r="E2" s="48"/>
      <c r="F2" s="48"/>
      <c r="G2" s="48"/>
    </row>
    <row r="3" spans="1:11" s="3" customFormat="1" ht="27.75" customHeight="1" x14ac:dyDescent="0.25">
      <c r="A3" s="1" t="s">
        <v>52</v>
      </c>
      <c r="B3" s="49"/>
      <c r="C3" s="49"/>
      <c r="D3" s="16">
        <v>2021</v>
      </c>
      <c r="E3" s="16">
        <f>D3+1</f>
        <v>2022</v>
      </c>
      <c r="F3" s="16">
        <f>E3+1</f>
        <v>2023</v>
      </c>
      <c r="G3" s="17"/>
      <c r="H3" s="2"/>
      <c r="I3" s="2"/>
      <c r="J3" s="2"/>
      <c r="K3" s="2"/>
    </row>
    <row r="4" spans="1:11" s="3" customFormat="1" ht="27" customHeight="1" thickBot="1" x14ac:dyDescent="0.3">
      <c r="A4" s="4" t="s">
        <v>0</v>
      </c>
      <c r="B4" s="50" t="s">
        <v>1</v>
      </c>
      <c r="C4" s="50"/>
      <c r="D4" s="5">
        <v>2000</v>
      </c>
      <c r="E4" s="5">
        <f>D26</f>
        <v>4298</v>
      </c>
      <c r="F4" s="5">
        <f>E26</f>
        <v>4339</v>
      </c>
      <c r="G4" s="6"/>
      <c r="H4" s="2"/>
      <c r="I4" s="2"/>
      <c r="J4" s="2"/>
      <c r="K4" s="2"/>
    </row>
    <row r="5" spans="1:11" s="3" customFormat="1" ht="27" customHeight="1" thickBot="1" x14ac:dyDescent="0.3">
      <c r="A5" s="46" t="s">
        <v>2</v>
      </c>
      <c r="B5" s="46"/>
      <c r="C5" s="46"/>
      <c r="D5" s="46"/>
      <c r="E5" s="46"/>
      <c r="F5" s="46"/>
      <c r="G5" s="46"/>
      <c r="H5" s="2"/>
      <c r="I5" s="2"/>
      <c r="J5" s="2"/>
      <c r="K5" s="2"/>
    </row>
    <row r="6" spans="1:11" s="3" customFormat="1" ht="21" customHeight="1" x14ac:dyDescent="0.25">
      <c r="A6" s="18" t="s">
        <v>3</v>
      </c>
      <c r="B6" s="19" t="s">
        <v>4</v>
      </c>
      <c r="C6" s="20" t="s">
        <v>57</v>
      </c>
      <c r="D6" s="21">
        <v>7000</v>
      </c>
      <c r="E6" s="21">
        <v>7000</v>
      </c>
      <c r="F6" s="22">
        <v>7000</v>
      </c>
      <c r="G6" s="23"/>
      <c r="H6" s="2"/>
      <c r="I6" s="2"/>
      <c r="J6" s="2"/>
      <c r="K6" s="2"/>
    </row>
    <row r="7" spans="1:11" s="3" customFormat="1" ht="19.5" customHeight="1" x14ac:dyDescent="0.25">
      <c r="A7" s="24" t="s">
        <v>5</v>
      </c>
      <c r="B7" s="7" t="s">
        <v>6</v>
      </c>
      <c r="C7" s="8" t="s">
        <v>58</v>
      </c>
      <c r="D7" s="9">
        <v>2200</v>
      </c>
      <c r="E7" s="9">
        <v>2200</v>
      </c>
      <c r="F7" s="9">
        <v>2200</v>
      </c>
      <c r="G7" s="25"/>
      <c r="H7" s="2"/>
      <c r="I7" s="2"/>
      <c r="J7" s="2"/>
      <c r="K7" s="2"/>
    </row>
    <row r="8" spans="1:11" s="3" customFormat="1" ht="19.5" customHeight="1" x14ac:dyDescent="0.25">
      <c r="A8" s="24" t="s">
        <v>7</v>
      </c>
      <c r="B8" s="7" t="s">
        <v>8</v>
      </c>
      <c r="C8" s="8" t="s">
        <v>59</v>
      </c>
      <c r="D8" s="9">
        <v>3</v>
      </c>
      <c r="E8" s="9">
        <v>3</v>
      </c>
      <c r="F8" s="9">
        <v>3</v>
      </c>
      <c r="G8" s="25"/>
      <c r="H8" s="2"/>
      <c r="I8" s="10"/>
      <c r="J8" s="2"/>
      <c r="K8" s="2"/>
    </row>
    <row r="9" spans="1:11" s="3" customFormat="1" ht="19.5" customHeight="1" x14ac:dyDescent="0.25">
      <c r="A9" s="24" t="s">
        <v>9</v>
      </c>
      <c r="B9" s="7" t="s">
        <v>10</v>
      </c>
      <c r="C9" s="8" t="s">
        <v>60</v>
      </c>
      <c r="D9" s="11">
        <v>8910</v>
      </c>
      <c r="E9" s="11">
        <v>1450</v>
      </c>
      <c r="F9" s="11">
        <v>450</v>
      </c>
      <c r="G9" s="26"/>
      <c r="H9" s="2"/>
      <c r="I9" s="10"/>
      <c r="J9" s="2"/>
      <c r="K9" s="2"/>
    </row>
    <row r="10" spans="1:11" s="3" customFormat="1" ht="19.5" customHeight="1" x14ac:dyDescent="0.25">
      <c r="A10" s="27" t="s">
        <v>11</v>
      </c>
      <c r="B10" s="7" t="s">
        <v>12</v>
      </c>
      <c r="C10" s="8" t="s">
        <v>2</v>
      </c>
      <c r="D10" s="11">
        <f>SUM(D6:D9)</f>
        <v>18113</v>
      </c>
      <c r="E10" s="11">
        <f>SUM(E6:E9)</f>
        <v>10653</v>
      </c>
      <c r="F10" s="11">
        <f>SUM(F6:F9)</f>
        <v>9653</v>
      </c>
      <c r="G10" s="26"/>
      <c r="H10" s="2"/>
      <c r="I10" s="10"/>
      <c r="J10" s="2"/>
      <c r="K10" s="2"/>
    </row>
    <row r="11" spans="1:11" s="3" customFormat="1" ht="19.5" customHeight="1" x14ac:dyDescent="0.25">
      <c r="A11" s="27" t="s">
        <v>13</v>
      </c>
      <c r="B11" s="8"/>
      <c r="C11" s="8" t="s">
        <v>14</v>
      </c>
      <c r="D11" s="8">
        <v>0</v>
      </c>
      <c r="E11" s="8">
        <v>0</v>
      </c>
      <c r="F11" s="8">
        <v>0</v>
      </c>
      <c r="G11" s="28"/>
      <c r="H11" s="2"/>
      <c r="I11" s="2"/>
      <c r="J11" s="2"/>
      <c r="K11" s="2"/>
    </row>
    <row r="12" spans="1:11" s="3" customFormat="1" ht="19.5" customHeight="1" x14ac:dyDescent="0.25">
      <c r="A12" s="27" t="s">
        <v>15</v>
      </c>
      <c r="B12" s="8"/>
      <c r="C12" s="8" t="s">
        <v>16</v>
      </c>
      <c r="D12" s="44">
        <v>8500</v>
      </c>
      <c r="E12" s="8">
        <v>0</v>
      </c>
      <c r="F12" s="8">
        <v>0</v>
      </c>
      <c r="G12" s="28"/>
      <c r="H12" s="2"/>
      <c r="I12" s="2"/>
      <c r="J12" s="2"/>
      <c r="K12" s="2"/>
    </row>
    <row r="13" spans="1:11" s="3" customFormat="1" ht="22.5" customHeight="1" x14ac:dyDescent="0.25">
      <c r="A13" s="27" t="s">
        <v>17</v>
      </c>
      <c r="B13" s="8"/>
      <c r="C13" s="12" t="s">
        <v>18</v>
      </c>
      <c r="D13" s="8">
        <v>0</v>
      </c>
      <c r="E13" s="8">
        <v>0</v>
      </c>
      <c r="F13" s="8">
        <v>0</v>
      </c>
      <c r="G13" s="28"/>
      <c r="H13" s="2"/>
      <c r="I13" s="2"/>
      <c r="J13" s="2"/>
      <c r="K13" s="2"/>
    </row>
    <row r="14" spans="1:11" s="3" customFormat="1" ht="27" customHeight="1" x14ac:dyDescent="0.25">
      <c r="A14" s="27" t="s">
        <v>19</v>
      </c>
      <c r="B14" s="7" t="s">
        <v>20</v>
      </c>
      <c r="C14" s="8" t="s">
        <v>21</v>
      </c>
      <c r="D14" s="8">
        <f>SUM(D11:D13)</f>
        <v>8500</v>
      </c>
      <c r="E14" s="8">
        <f>SUM(E11:E12)</f>
        <v>0</v>
      </c>
      <c r="F14" s="8">
        <v>0</v>
      </c>
      <c r="G14" s="28"/>
      <c r="H14" s="2"/>
      <c r="I14" s="2"/>
      <c r="J14" s="2"/>
      <c r="K14" s="2"/>
    </row>
    <row r="15" spans="1:11" s="3" customFormat="1" ht="27" customHeight="1" thickBot="1" x14ac:dyDescent="0.3">
      <c r="A15" s="29" t="s">
        <v>22</v>
      </c>
      <c r="B15" s="30" t="s">
        <v>23</v>
      </c>
      <c r="C15" s="31" t="s">
        <v>48</v>
      </c>
      <c r="D15" s="32">
        <f>D10+D14</f>
        <v>26613</v>
      </c>
      <c r="E15" s="32">
        <f t="shared" ref="E15:F15" si="0">E10+E14</f>
        <v>10653</v>
      </c>
      <c r="F15" s="32">
        <f t="shared" si="0"/>
        <v>9653</v>
      </c>
      <c r="G15" s="32"/>
      <c r="H15" s="2"/>
      <c r="I15" s="2"/>
      <c r="J15" s="2"/>
      <c r="K15" s="2"/>
    </row>
    <row r="16" spans="1:11" s="3" customFormat="1" ht="20.25" customHeight="1" thickBot="1" x14ac:dyDescent="0.3">
      <c r="A16" s="46" t="s">
        <v>24</v>
      </c>
      <c r="B16" s="46"/>
      <c r="C16" s="46"/>
      <c r="D16" s="46"/>
      <c r="E16" s="46"/>
      <c r="F16" s="46"/>
      <c r="G16" s="46"/>
      <c r="H16" s="2"/>
      <c r="I16" s="2"/>
      <c r="J16" s="2"/>
      <c r="K16" s="2"/>
    </row>
    <row r="17" spans="1:12" s="3" customFormat="1" ht="19.5" customHeight="1" x14ac:dyDescent="0.25">
      <c r="A17" s="33" t="s">
        <v>25</v>
      </c>
      <c r="B17" s="19" t="s">
        <v>26</v>
      </c>
      <c r="C17" s="20" t="s">
        <v>61</v>
      </c>
      <c r="D17" s="34">
        <v>7750</v>
      </c>
      <c r="E17" s="34">
        <v>7700</v>
      </c>
      <c r="F17" s="35">
        <v>7700</v>
      </c>
      <c r="G17" s="36"/>
      <c r="H17" s="2"/>
      <c r="I17" s="2"/>
      <c r="J17" s="2"/>
      <c r="K17" s="2"/>
    </row>
    <row r="18" spans="1:12" s="3" customFormat="1" ht="19.5" customHeight="1" x14ac:dyDescent="0.25">
      <c r="A18" s="27" t="s">
        <v>27</v>
      </c>
      <c r="B18" s="7" t="s">
        <v>28</v>
      </c>
      <c r="C18" s="8" t="s">
        <v>62</v>
      </c>
      <c r="D18" s="11">
        <f>1272+14254+666+73</f>
        <v>16265</v>
      </c>
      <c r="E18" s="11">
        <f>1272+1100</f>
        <v>2372</v>
      </c>
      <c r="F18" s="11">
        <v>1272</v>
      </c>
      <c r="G18" s="26"/>
      <c r="H18" s="2"/>
      <c r="I18" s="10"/>
      <c r="J18" s="2"/>
      <c r="K18" s="2"/>
    </row>
    <row r="19" spans="1:12" s="3" customFormat="1" ht="19.5" customHeight="1" x14ac:dyDescent="0.25">
      <c r="A19" s="27" t="s">
        <v>29</v>
      </c>
      <c r="B19" s="7" t="s">
        <v>30</v>
      </c>
      <c r="C19" s="8" t="s">
        <v>63</v>
      </c>
      <c r="D19" s="11">
        <v>0</v>
      </c>
      <c r="E19" s="11">
        <v>0</v>
      </c>
      <c r="F19" s="11">
        <v>0</v>
      </c>
      <c r="G19" s="26"/>
      <c r="H19" s="2"/>
      <c r="I19" s="2"/>
      <c r="J19" s="2"/>
      <c r="K19" s="2"/>
    </row>
    <row r="20" spans="1:12" s="3" customFormat="1" ht="27" customHeight="1" x14ac:dyDescent="0.25">
      <c r="A20" s="27" t="s">
        <v>31</v>
      </c>
      <c r="B20" s="7" t="s">
        <v>32</v>
      </c>
      <c r="C20" s="8" t="s">
        <v>24</v>
      </c>
      <c r="D20" s="11">
        <f>SUM(D17+D18+D19)</f>
        <v>24015</v>
      </c>
      <c r="E20" s="11">
        <f>SUM(E17+E18+E19)</f>
        <v>10072</v>
      </c>
      <c r="F20" s="11">
        <f>F17+F18</f>
        <v>8972</v>
      </c>
      <c r="G20" s="26"/>
      <c r="H20" s="2"/>
      <c r="I20" s="10"/>
      <c r="J20" s="2"/>
      <c r="K20" s="2"/>
    </row>
    <row r="21" spans="1:12" s="3" customFormat="1" ht="27" customHeight="1" x14ac:dyDescent="0.25">
      <c r="A21" s="27" t="s">
        <v>33</v>
      </c>
      <c r="B21" s="7"/>
      <c r="C21" s="8" t="s">
        <v>34</v>
      </c>
      <c r="D21" s="11">
        <v>0</v>
      </c>
      <c r="E21" s="11">
        <v>0</v>
      </c>
      <c r="F21" s="11">
        <v>0</v>
      </c>
      <c r="G21" s="26"/>
      <c r="H21" s="2"/>
      <c r="I21" s="2"/>
      <c r="J21" s="2"/>
      <c r="K21" s="2"/>
    </row>
    <row r="22" spans="1:12" s="3" customFormat="1" ht="27" customHeight="1" x14ac:dyDescent="0.25">
      <c r="A22" s="27" t="s">
        <v>35</v>
      </c>
      <c r="B22" s="7"/>
      <c r="C22" s="8" t="s">
        <v>36</v>
      </c>
      <c r="D22" s="11">
        <f>300</f>
        <v>300</v>
      </c>
      <c r="E22" s="11">
        <v>540</v>
      </c>
      <c r="F22" s="11">
        <v>540</v>
      </c>
      <c r="G22" s="26"/>
      <c r="H22" s="2"/>
      <c r="I22" s="2"/>
      <c r="J22" s="2"/>
      <c r="K22" s="2"/>
      <c r="L22" s="13"/>
    </row>
    <row r="23" spans="1:12" s="3" customFormat="1" ht="27" customHeight="1" x14ac:dyDescent="0.25">
      <c r="A23" s="27" t="s">
        <v>37</v>
      </c>
      <c r="B23" s="7" t="s">
        <v>38</v>
      </c>
      <c r="C23" s="8" t="s">
        <v>39</v>
      </c>
      <c r="D23" s="11">
        <f>SUM(D21:D22)</f>
        <v>300</v>
      </c>
      <c r="E23" s="11">
        <f>SUM(E21:E22)</f>
        <v>540</v>
      </c>
      <c r="F23" s="11">
        <f>F22+F21</f>
        <v>540</v>
      </c>
      <c r="G23" s="26"/>
      <c r="H23" s="2"/>
      <c r="I23" s="2"/>
      <c r="J23" s="2"/>
      <c r="K23" s="2"/>
    </row>
    <row r="24" spans="1:12" s="3" customFormat="1" ht="30" customHeight="1" x14ac:dyDescent="0.25">
      <c r="A24" s="24" t="s">
        <v>40</v>
      </c>
      <c r="B24" s="14" t="s">
        <v>41</v>
      </c>
      <c r="C24" s="15" t="s">
        <v>49</v>
      </c>
      <c r="D24" s="11">
        <f>D20+D23</f>
        <v>24315</v>
      </c>
      <c r="E24" s="11">
        <f>E20+E23</f>
        <v>10612</v>
      </c>
      <c r="F24" s="11">
        <f>F20+F23</f>
        <v>9512</v>
      </c>
      <c r="G24" s="37"/>
      <c r="H24" s="2"/>
      <c r="I24" s="2"/>
      <c r="J24" s="2"/>
      <c r="K24" s="2"/>
    </row>
    <row r="25" spans="1:12" s="3" customFormat="1" ht="30" customHeight="1" x14ac:dyDescent="0.25">
      <c r="A25" s="24" t="s">
        <v>42</v>
      </c>
      <c r="B25" s="7" t="s">
        <v>43</v>
      </c>
      <c r="C25" s="8" t="s">
        <v>44</v>
      </c>
      <c r="D25" s="11">
        <f>D15-D24</f>
        <v>2298</v>
      </c>
      <c r="E25" s="11">
        <f>E15-E24</f>
        <v>41</v>
      </c>
      <c r="F25" s="11">
        <f>F15-F24</f>
        <v>141</v>
      </c>
      <c r="G25" s="26"/>
      <c r="H25" s="2"/>
      <c r="I25" s="2"/>
      <c r="J25" s="2"/>
      <c r="K25" s="2"/>
    </row>
    <row r="26" spans="1:12" s="3" customFormat="1" ht="30" customHeight="1" thickBot="1" x14ac:dyDescent="0.3">
      <c r="A26" s="29" t="s">
        <v>45</v>
      </c>
      <c r="B26" s="38" t="s">
        <v>46</v>
      </c>
      <c r="C26" s="39" t="s">
        <v>47</v>
      </c>
      <c r="D26" s="32">
        <f>D4+D25</f>
        <v>4298</v>
      </c>
      <c r="E26" s="32">
        <f>E4+E25</f>
        <v>4339</v>
      </c>
      <c r="F26" s="32">
        <f>F4+F25</f>
        <v>4480</v>
      </c>
      <c r="G26" s="40"/>
      <c r="H26" s="2"/>
      <c r="I26" s="2"/>
      <c r="J26" s="2"/>
      <c r="K26" s="2"/>
    </row>
    <row r="29" spans="1:12" x14ac:dyDescent="0.25">
      <c r="C29" s="41"/>
    </row>
    <row r="30" spans="1:12" x14ac:dyDescent="0.25">
      <c r="B30" s="43" t="s">
        <v>66</v>
      </c>
      <c r="C30" s="51"/>
      <c r="D30" s="43"/>
      <c r="E30" s="43"/>
    </row>
    <row r="31" spans="1:12" x14ac:dyDescent="0.25">
      <c r="B31" s="43" t="s">
        <v>67</v>
      </c>
      <c r="C31" s="51">
        <v>44183</v>
      </c>
      <c r="D31" s="43"/>
      <c r="E31" s="43"/>
    </row>
    <row r="32" spans="1:12" x14ac:dyDescent="0.25">
      <c r="B32" s="43" t="s">
        <v>68</v>
      </c>
      <c r="C32" s="43" t="s">
        <v>70</v>
      </c>
      <c r="D32" s="43"/>
      <c r="E32" s="43"/>
    </row>
    <row r="33" spans="2:11" ht="15.6" x14ac:dyDescent="0.25">
      <c r="B33" s="43"/>
      <c r="C33" s="52"/>
      <c r="D33" s="52"/>
      <c r="E33" s="52"/>
      <c r="F33" s="42"/>
      <c r="G33" s="42"/>
      <c r="H33" s="42"/>
      <c r="I33" s="42"/>
      <c r="J33" s="42"/>
      <c r="K33" s="42"/>
    </row>
    <row r="34" spans="2:11" ht="15.6" x14ac:dyDescent="0.25">
      <c r="B34" s="43"/>
      <c r="C34" s="52"/>
      <c r="D34" s="52"/>
      <c r="E34" s="52"/>
      <c r="F34" s="42"/>
      <c r="G34" s="42"/>
      <c r="H34" s="42"/>
      <c r="I34" s="42"/>
      <c r="J34" s="42"/>
      <c r="K34" s="42"/>
    </row>
    <row r="35" spans="2:11" ht="11.25" customHeight="1" x14ac:dyDescent="0.25">
      <c r="B35" s="43" t="s">
        <v>50</v>
      </c>
      <c r="C35" s="53">
        <v>44194</v>
      </c>
      <c r="D35" s="52"/>
      <c r="E35" s="52"/>
      <c r="F35" s="42"/>
      <c r="G35" s="42"/>
      <c r="H35" s="42"/>
      <c r="I35" s="42"/>
      <c r="J35" s="42"/>
      <c r="K35" s="42"/>
    </row>
    <row r="36" spans="2:11" x14ac:dyDescent="0.25">
      <c r="B36" s="43" t="s">
        <v>51</v>
      </c>
      <c r="C36" s="54" t="s">
        <v>69</v>
      </c>
      <c r="D36" s="43"/>
      <c r="E36" s="43"/>
    </row>
    <row r="37" spans="2:11" x14ac:dyDescent="0.25">
      <c r="B37" s="43"/>
      <c r="C37" s="43"/>
      <c r="D37" s="43"/>
      <c r="E37" s="43"/>
    </row>
    <row r="38" spans="2:11" x14ac:dyDescent="0.25">
      <c r="B38" s="43" t="s">
        <v>53</v>
      </c>
      <c r="C38" s="43"/>
      <c r="D38" s="43"/>
      <c r="E38" s="43"/>
    </row>
    <row r="39" spans="2:11" x14ac:dyDescent="0.25">
      <c r="B39" s="45" t="s">
        <v>54</v>
      </c>
      <c r="C39" s="43"/>
      <c r="D39" s="43"/>
      <c r="E39" s="43"/>
    </row>
    <row r="40" spans="2:11" x14ac:dyDescent="0.25">
      <c r="B40" s="45"/>
      <c r="C40" s="43"/>
      <c r="D40" s="43"/>
      <c r="E40" s="43"/>
    </row>
    <row r="41" spans="2:11" x14ac:dyDescent="0.25">
      <c r="B41" s="45" t="s">
        <v>55</v>
      </c>
      <c r="C41" s="43"/>
      <c r="D41" s="43"/>
      <c r="E41" s="43"/>
    </row>
    <row r="42" spans="2:11" x14ac:dyDescent="0.25">
      <c r="B42" s="43" t="s">
        <v>56</v>
      </c>
      <c r="C42" s="43"/>
      <c r="D42" s="43"/>
      <c r="E42" s="43"/>
    </row>
    <row r="43" spans="2:11" x14ac:dyDescent="0.25">
      <c r="B43" s="43"/>
      <c r="C43" s="43"/>
      <c r="D43" s="43"/>
      <c r="E43" s="43"/>
    </row>
    <row r="44" spans="2:11" x14ac:dyDescent="0.25">
      <c r="B44" s="43" t="s">
        <v>71</v>
      </c>
    </row>
    <row r="45" spans="2:11" x14ac:dyDescent="0.25">
      <c r="B45" s="43" t="s">
        <v>72</v>
      </c>
    </row>
  </sheetData>
  <sheetProtection selectLockedCells="1" selectUnlockedCells="1"/>
  <mergeCells count="6">
    <mergeCell ref="A16:G16"/>
    <mergeCell ref="A1:G1"/>
    <mergeCell ref="A2:G2"/>
    <mergeCell ref="B3:C3"/>
    <mergeCell ref="B4:C4"/>
    <mergeCell ref="A5:G5"/>
  </mergeCells>
  <pageMargins left="0.6694444444444444" right="0.39374999999999999" top="0.98402777777777772" bottom="0.74791666666666667" header="0.51180555555555551" footer="0.51180555555555551"/>
  <pageSetup paperSize="9" scale="87" firstPageNumber="0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SVR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Ucetni</cp:lastModifiedBy>
  <cp:lastPrinted>2020-12-29T10:04:46Z</cp:lastPrinted>
  <dcterms:created xsi:type="dcterms:W3CDTF">2015-04-22T08:34:25Z</dcterms:created>
  <dcterms:modified xsi:type="dcterms:W3CDTF">2020-12-29T10:04:50Z</dcterms:modified>
</cp:coreProperties>
</file>